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o691\Desktop\"/>
    </mc:Choice>
  </mc:AlternateContent>
  <xr:revisionPtr revIDLastSave="0" documentId="13_ncr:1_{D45D69D2-4DF4-48F5-899B-1ADF0AC75B82}" xr6:coauthVersionLast="47" xr6:coauthVersionMax="47" xr10:uidLastSave="{00000000-0000-0000-0000-000000000000}"/>
  <bookViews>
    <workbookView xWindow="-120" yWindow="-120" windowWidth="29040" windowHeight="15720" tabRatio="879" xr2:uid="{9EFE82FE-BA34-4D07-A1A2-51D8D9DCE1F5}"/>
  </bookViews>
  <sheets>
    <sheet name="GARANTÍAS ADJUDICADAS" sheetId="1" r:id="rId1"/>
  </sheets>
  <definedNames>
    <definedName name="_xlnm._FilterDatabase" localSheetId="0" hidden="1">'GARANTÍAS ADJUDICADAS'!#REF!</definedName>
    <definedName name="_xlnm.Print_Area" localSheetId="0">'GARANTÍAS ADJUDICADAS'!$A$1:$L$45</definedName>
    <definedName name="BAJ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1" l="1"/>
  <c r="L15" i="1" l="1"/>
  <c r="L10" i="1" l="1"/>
  <c r="L43" i="1" l="1"/>
  <c r="L46" i="1" l="1"/>
  <c r="L30" i="1" l="1"/>
  <c r="L18" i="1" l="1"/>
  <c r="L28" i="1"/>
  <c r="L42" i="1" l="1"/>
  <c r="L27" i="1" l="1"/>
  <c r="L21" i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Acer Customer</author>
    <author>Alida Abdalla Perez</author>
  </authors>
  <commentList>
    <comment ref="L3" authorId="0" shapeId="0" xr:uid="{00000000-0006-0000-0100-000009000000}">
      <text>
        <r>
          <rPr>
            <sz val="11"/>
            <color indexed="81"/>
            <rFont val="Tahoma"/>
            <family val="2"/>
          </rPr>
          <t>construcción de 64m2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" authorId="0" shapeId="0" xr:uid="{00000000-0006-0000-0100-00000F000000}">
      <text>
        <r>
          <rPr>
            <sz val="8"/>
            <color indexed="81"/>
            <rFont val="Tahoma"/>
            <family val="2"/>
          </rPr>
          <t xml:space="preserve">Antes había vivienda. Se trata de una zona marginal
</t>
        </r>
      </text>
    </comment>
    <comment ref="L8" authorId="0" shapeId="0" xr:uid="{00000000-0006-0000-0100-00001B000000}">
      <text>
        <r>
          <rPr>
            <sz val="8"/>
            <color indexed="81"/>
            <rFont val="Tahoma"/>
            <family val="2"/>
          </rPr>
          <t xml:space="preserve">Tenía una construcción de 166m2, demolida en 2014 por estar ruinosa. Baja catastro 2016
</t>
        </r>
      </text>
    </comment>
    <comment ref="I11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Sección 5</t>
        </r>
      </text>
    </comment>
    <comment ref="C17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Alida Abdalla Perez:</t>
        </r>
        <r>
          <rPr>
            <sz val="9"/>
            <color indexed="81"/>
            <rFont val="Tahoma"/>
            <family val="2"/>
          </rPr>
          <t xml:space="preserve">
SUP. TOTAL 198.750 m2
EDIF 0,52</t>
        </r>
      </text>
    </comment>
    <comment ref="C18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Alida Abdalla Perez:</t>
        </r>
        <r>
          <rPr>
            <sz val="9"/>
            <color indexed="81"/>
            <rFont val="Tahoma"/>
            <family val="2"/>
          </rPr>
          <t xml:space="preserve">
SUP. TOTAL 98,3 Ha
EDIF. BRUTA 0,386</t>
        </r>
      </text>
    </comment>
    <comment ref="C19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Alida Abdalla Perez:</t>
        </r>
        <r>
          <rPr>
            <sz val="9"/>
            <color indexed="81"/>
            <rFont val="Tahoma"/>
            <family val="2"/>
          </rPr>
          <t xml:space="preserve">
 SUP. TOTAL 248.952 m²
 EDIF 0,7</t>
        </r>
      </text>
    </comment>
    <comment ref="L20" authorId="0" shapeId="0" xr:uid="{00000000-0006-0000-0100-000026000000}">
      <text>
        <r>
          <rPr>
            <sz val="8"/>
            <color indexed="81"/>
            <rFont val="Tahoma"/>
            <family val="2"/>
          </rPr>
          <t>Construcción 1104m2 B + 2</t>
        </r>
      </text>
    </comment>
    <comment ref="B22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Hay parte calificada por el PG como SUNP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9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Alida Abdalla Perez:</t>
        </r>
        <r>
          <rPr>
            <sz val="9"/>
            <color indexed="81"/>
            <rFont val="Tahoma"/>
            <family val="2"/>
          </rPr>
          <t xml:space="preserve">
totalidad de la parcela pero del ICO sólo la subparcela "b"</t>
        </r>
      </text>
    </comment>
    <comment ref="L35" authorId="0" shapeId="0" xr:uid="{00000000-0006-0000-0100-000011000000}">
      <text>
        <r>
          <rPr>
            <sz val="8"/>
            <color indexed="81"/>
            <rFont val="Tahoma"/>
            <family val="2"/>
          </rPr>
          <t xml:space="preserve">Coincide la superficie construída con el suelo
</t>
        </r>
      </text>
    </comment>
    <comment ref="L36" authorId="0" shapeId="0" xr:uid="{00000000-0006-0000-0100-000012000000}">
      <text>
        <r>
          <rPr>
            <sz val="8"/>
            <color indexed="81"/>
            <rFont val="Tahoma"/>
            <family val="2"/>
          </rPr>
          <t xml:space="preserve">En catastro aparece como suelo sin edificar
</t>
        </r>
      </text>
    </comment>
    <comment ref="L38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Alida Abdalla Perez:</t>
        </r>
        <r>
          <rPr>
            <sz val="9"/>
            <color indexed="81"/>
            <rFont val="Tahoma"/>
            <family val="2"/>
          </rPr>
          <t xml:space="preserve">
construída 251</t>
        </r>
      </text>
    </comment>
    <comment ref="L44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Alida Abdalla Perez:</t>
        </r>
        <r>
          <rPr>
            <sz val="9"/>
            <color indexed="81"/>
            <rFont val="Tahoma"/>
            <family val="2"/>
          </rPr>
          <t xml:space="preserve">
PARCELA 2231</t>
        </r>
      </text>
    </comment>
  </commentList>
</comments>
</file>

<file path=xl/sharedStrings.xml><?xml version="1.0" encoding="utf-8"?>
<sst xmlns="http://schemas.openxmlformats.org/spreadsheetml/2006/main" count="428" uniqueCount="263">
  <si>
    <t>EXPEDIENTE</t>
  </si>
  <si>
    <t>REGISTRO</t>
  </si>
  <si>
    <t>Nº FINCA</t>
  </si>
  <si>
    <t>CATASTRO</t>
  </si>
  <si>
    <t>REFERENCIA</t>
  </si>
  <si>
    <t>PROVINCIA</t>
  </si>
  <si>
    <t>MUNICIPIO</t>
  </si>
  <si>
    <t>DIRECCIÓN</t>
  </si>
  <si>
    <t>INMUEBLE</t>
  </si>
  <si>
    <t>SUELO RÚSTICO</t>
  </si>
  <si>
    <t>SUELO URBANO</t>
  </si>
  <si>
    <t>CONSTRUCCIÓN</t>
  </si>
  <si>
    <t>% PROPIEDAD</t>
  </si>
  <si>
    <t>VALENCIA</t>
  </si>
  <si>
    <t>ALZIRA</t>
  </si>
  <si>
    <t>SITUACIÓN</t>
  </si>
  <si>
    <t>1770002YJ2317S0001FE</t>
  </si>
  <si>
    <t>PURCHENA</t>
  </si>
  <si>
    <t>ALMERÍA</t>
  </si>
  <si>
    <t>OLULA DEL RÍO</t>
  </si>
  <si>
    <t>0697008TN8909N0001UU</t>
  </si>
  <si>
    <t>POLA DE LAVIANA</t>
  </si>
  <si>
    <t>ASTURIAS</t>
  </si>
  <si>
    <t>LANGREO (BARROS)</t>
  </si>
  <si>
    <t>C/ ESTACIÓN 30</t>
  </si>
  <si>
    <t>MURCIA</t>
  </si>
  <si>
    <t>CLASIFICACIÓN</t>
  </si>
  <si>
    <t>COMUNIDAD</t>
  </si>
  <si>
    <t>ANDALUCÍA</t>
  </si>
  <si>
    <t>SUPERFICIE2</t>
  </si>
  <si>
    <t>14924/14925</t>
  </si>
  <si>
    <t>33961</t>
  </si>
  <si>
    <t>MADRID</t>
  </si>
  <si>
    <t>LLEIDA</t>
  </si>
  <si>
    <t>GANDIA</t>
  </si>
  <si>
    <t>CIEZA</t>
  </si>
  <si>
    <t>VALDÁLIGA</t>
  </si>
  <si>
    <t>ORIHUELA</t>
  </si>
  <si>
    <t>PLIEGO</t>
  </si>
  <si>
    <t>LLOCNOU DE SANT JERONI</t>
  </si>
  <si>
    <t>BENAHADUX</t>
  </si>
  <si>
    <t>SORIHUELA DE GUADALIMAR</t>
  </si>
  <si>
    <t>ALBUDEITE</t>
  </si>
  <si>
    <t>BENIGANIM</t>
  </si>
  <si>
    <t>BUENAVISTA DEL NORTE</t>
  </si>
  <si>
    <t>VILLANUEVA DE CASTELLÓN</t>
  </si>
  <si>
    <t>PEGO</t>
  </si>
  <si>
    <t>LA  SEU D'URGELL</t>
  </si>
  <si>
    <t>ALICANTE</t>
  </si>
  <si>
    <t>CARCAIXENT</t>
  </si>
  <si>
    <t>ISLA MAYOR</t>
  </si>
  <si>
    <t>ALGINET</t>
  </si>
  <si>
    <t>SAN SEBASTIAN</t>
  </si>
  <si>
    <t>LAS PALMAS</t>
  </si>
  <si>
    <t>GUIPÚZCOA</t>
  </si>
  <si>
    <t>CASTELLÓN</t>
  </si>
  <si>
    <t>CANTABRIA</t>
  </si>
  <si>
    <t>JAÉN</t>
  </si>
  <si>
    <t>SEVILLA</t>
  </si>
  <si>
    <t>CATALUÑA</t>
  </si>
  <si>
    <t>CANARIAS</t>
  </si>
  <si>
    <t>PAÍS VASCO</t>
  </si>
  <si>
    <t>C/ PADRE MANJÓN, 11</t>
  </si>
  <si>
    <t>C/ TAMARCO, 4A</t>
  </si>
  <si>
    <t>C/ CALVARIO VIEJO, 40</t>
  </si>
  <si>
    <t>C/ RINCÓN DE CAPILLAS, 2</t>
  </si>
  <si>
    <t>CAMINO DE ARTXIPI, 932 Y 933</t>
  </si>
  <si>
    <t>LLEIDA Nº 3</t>
  </si>
  <si>
    <t xml:space="preserve">0095209DS5009N0001HW / 0095210DS5009N0001ZW </t>
  </si>
  <si>
    <t>LAS PALMAS DE GRAN CANARIA Nº 4</t>
  </si>
  <si>
    <t>GANDÍA Nº 3</t>
  </si>
  <si>
    <t>3767911YJ4136N0001GM</t>
  </si>
  <si>
    <t>15442 / 15450</t>
  </si>
  <si>
    <t>SAN VICENTE DE LA BARQUERA</t>
  </si>
  <si>
    <t>39091A004000820000PU / 39091A004000740000PI</t>
  </si>
  <si>
    <t>9780101XH7198S0001PD</t>
  </si>
  <si>
    <t>ORIHUELA Nº1</t>
  </si>
  <si>
    <t>30032A002004360000PD</t>
  </si>
  <si>
    <t>MULA</t>
  </si>
  <si>
    <t>46155A004002070000OH</t>
  </si>
  <si>
    <t>ALMERÍA Nº 3</t>
  </si>
  <si>
    <t>8469710WF4886N0001TG</t>
  </si>
  <si>
    <t>5426401VH9352N0001ZP</t>
  </si>
  <si>
    <t>VILLACARRILLO</t>
  </si>
  <si>
    <t>30004A008001170000EB</t>
  </si>
  <si>
    <t>DOCTOR ALEJANDRO FLEMING, 22, 3º, PTA. 5ª</t>
  </si>
  <si>
    <t>C/ HUMBERTO JANSEM, 3</t>
  </si>
  <si>
    <t>CASTILLA Y LEÓN</t>
  </si>
  <si>
    <t>ALBAIDA</t>
  </si>
  <si>
    <t>ICOD DE LOS VINOS</t>
  </si>
  <si>
    <t>8800501CS1480S0001QO</t>
  </si>
  <si>
    <t>SANTA CRUZ DE TENERIFE</t>
  </si>
  <si>
    <t>46259A017003650000FQ</t>
  </si>
  <si>
    <t>46259A016001150000FI</t>
  </si>
  <si>
    <t>4689009YJ1148N0016OF</t>
  </si>
  <si>
    <t>BAJADA DE LA ESTACIÓN 8, ESC. 1, 8º 15</t>
  </si>
  <si>
    <t>0135147YJ5003N0001TD</t>
  </si>
  <si>
    <t>8081119XH7198S0001OD</t>
  </si>
  <si>
    <t>4412405CG7941S0005HI</t>
  </si>
  <si>
    <t>BARRIO SAN ANTONIO 21, ESC. 1, 3º1</t>
  </si>
  <si>
    <t>MURCIA Nº 6</t>
  </si>
  <si>
    <t>1136603YJ2113E0006DW</t>
  </si>
  <si>
    <t>8329 / 8328</t>
  </si>
  <si>
    <t>46085A017000470000SL / 46085A017000830000ST / 46085A017000670000SU</t>
  </si>
  <si>
    <t>4574303QB5147S0001KQ</t>
  </si>
  <si>
    <t>C/ CONCEJAL MUÑOZ JIMÉNEZ 5</t>
  </si>
  <si>
    <t>SEVILLA Nº 3</t>
  </si>
  <si>
    <t>CARLET Nº 2</t>
  </si>
  <si>
    <t>C/ TORRES MIRANDA, PL BAJA Y SÓTANO 1 (A)</t>
  </si>
  <si>
    <t>21024 / 21018</t>
  </si>
  <si>
    <t>0824111VK4702D0001AB / 
0824111VK4702D0004FM</t>
  </si>
  <si>
    <t>MADRID  Nº 13</t>
  </si>
  <si>
    <t>0918103XG8901N0001SW</t>
  </si>
  <si>
    <t>MURCIA Nº 7</t>
  </si>
  <si>
    <t>7098 / 7716</t>
  </si>
  <si>
    <t>46031A025000680000JX / 46031A025000690000JI / 46031A025001680000JE</t>
  </si>
  <si>
    <t>DESCRIPCIÓN</t>
  </si>
  <si>
    <t>VIVIENDA ADOSADA EN DOS PLANTAS</t>
  </si>
  <si>
    <t>LOCAL EN PLANTA BAJA DE EDIFICIO RESIDENCIAL</t>
  </si>
  <si>
    <t>PASTOS</t>
  </si>
  <si>
    <t>PISO EN EDIFICIO RESIDENCIAL</t>
  </si>
  <si>
    <t>OLIVOS SECANO Y MATORRAL</t>
  </si>
  <si>
    <t>PASTOS Y PRADERAS</t>
  </si>
  <si>
    <t>LABOR REGADÍO</t>
  </si>
  <si>
    <t>AGRIOS REGADÍO</t>
  </si>
  <si>
    <t>MATORRAL Y CONSTRUCCIÓN DE 111m2</t>
  </si>
  <si>
    <t>2064023YJ2326S0006QK</t>
  </si>
  <si>
    <t>PLAZA DE GARAJE EN EDIFICIO RESIDENCIAL</t>
  </si>
  <si>
    <t>LOCAL COMERCIAL EN PLANTA BAJA Y SÓTANO</t>
  </si>
  <si>
    <t xml:space="preserve">SAN SEBASTIÁN Nº 1 </t>
  </si>
  <si>
    <t>AMBITO AL.07 OLETA.- SUBÁMBITO VAGUADA DE OLETA</t>
  </si>
  <si>
    <t>BARRIO DE ALZA, Pº CASARES, 926 y 930</t>
  </si>
  <si>
    <t>EDIFICIO DE DOS PLANTAS USADO POR EL PSOE (SEGÚN CATASTRO SIN EDIFICAR)</t>
  </si>
  <si>
    <t>PICASSENT</t>
  </si>
  <si>
    <t>6330102YJ1663S0001ZR</t>
  </si>
  <si>
    <t>CAMBRILS</t>
  </si>
  <si>
    <t>SUELO URBANIZABLE</t>
  </si>
  <si>
    <t>SANTANDER</t>
  </si>
  <si>
    <t>SANTA CRUZ DE BEZANA</t>
  </si>
  <si>
    <t>TARRAGONA</t>
  </si>
  <si>
    <t>VINAROZ</t>
  </si>
  <si>
    <t>BARCELONA</t>
  </si>
  <si>
    <t>CASTELLET I LA GORNAL</t>
  </si>
  <si>
    <t>REUS</t>
  </si>
  <si>
    <t>CASA BAJA ADOSADA DE 112m2 EN PARCELA DE 120m2 CON USO INDUSTRIAL (ANTIGUA SEDE UGT)</t>
  </si>
  <si>
    <t>PARTIDA LES COMES, Polígono 31, Parcela 31</t>
  </si>
  <si>
    <t>PROY. COMPENSACIÓN SECTOR 102 MAOÑO</t>
  </si>
  <si>
    <t>SANTANDER Nº 2</t>
  </si>
  <si>
    <t>SANTANDER Nº 4</t>
  </si>
  <si>
    <t>39900A013003120000MD</t>
  </si>
  <si>
    <t>9186106BE8898N0001KU</t>
  </si>
  <si>
    <t>SECTOR S10: POLÍGONO 42, PARCELAS 1 Y 2</t>
  </si>
  <si>
    <t>VILANOVA I LA GELTRU Nº 1</t>
  </si>
  <si>
    <t>CAMINO CANONJA A VILA-SECA S/N</t>
  </si>
  <si>
    <t>5437105CF4553E0001HB</t>
  </si>
  <si>
    <t>REUS Nº 1</t>
  </si>
  <si>
    <t>SECTOR H7 - BELLISENS</t>
  </si>
  <si>
    <t>SECTOR S10 - CLARIANA</t>
  </si>
  <si>
    <t>SOLAR</t>
  </si>
  <si>
    <t>PP. ZU-SU-JA3. PARCELA R3-C</t>
  </si>
  <si>
    <t>PP ZU-SU-JA3. PARCELAR R3-C (JERÓNIMO Y AVILESES)</t>
  </si>
  <si>
    <t>ASPE</t>
  </si>
  <si>
    <t>PASTOS Y VIÑEDOS REGADÍO</t>
  </si>
  <si>
    <t>03019A013000360000AW</t>
  </si>
  <si>
    <t>C/ SAN FRANCISCO JAVIER  S.N</t>
  </si>
  <si>
    <t>ARUCAS (GRAN CANARIA)</t>
  </si>
  <si>
    <t>CASA DOS PLANTAS (ENTRE MEDIANERAS) DE 251m2 EN PARCELA DE 143m2</t>
  </si>
  <si>
    <t>C/PINTOR AGRASOT 82 (LOS AZOTES S/N)</t>
  </si>
  <si>
    <t>PLAZA DE GARAJE</t>
  </si>
  <si>
    <t>XATIVA Nº 2</t>
  </si>
  <si>
    <t>SECANO Y PASTOS</t>
  </si>
  <si>
    <t>ABANILLA</t>
  </si>
  <si>
    <t>03136A003000910000ZM </t>
  </si>
  <si>
    <t>VALL DE GALLINERA</t>
  </si>
  <si>
    <t>IDUFIR</t>
  </si>
  <si>
    <t>C/ SANT GAIETA 9, PB</t>
  </si>
  <si>
    <t>C/ JACINT BENAVENT 4</t>
  </si>
  <si>
    <t>8797191 / 8796200</t>
  </si>
  <si>
    <t>ALBERIC</t>
  </si>
  <si>
    <t>PARAJE BARRACAS. POL 2 PARC 436</t>
  </si>
  <si>
    <t>C/ADARZO S/N. POL 13 PARC 312</t>
  </si>
  <si>
    <t>HORTA NOVA. POL 25 PARC 68-69-168</t>
  </si>
  <si>
    <t>PARTIDA DE JUNCAR (TOSAL). POL 4 PARC 207</t>
  </si>
  <si>
    <t>PARAJE "LA PAJARILLA". POL 16 PARC 115</t>
  </si>
  <si>
    <t>PARAJE "LA PAJARILLA". POL 17 PARC 365</t>
  </si>
  <si>
    <t>PARAJE BARRANCO DE LA MORERA. POL 13 PARC 36</t>
  </si>
  <si>
    <t>OROPESA Nº 1</t>
  </si>
  <si>
    <t>0206111YK5500N0001XW</t>
  </si>
  <si>
    <t>C/ UNIÓN Nº 7</t>
  </si>
  <si>
    <t>VALL D'ALBA (BARONA, LA)</t>
  </si>
  <si>
    <t>PONFERRADA Nº 2</t>
  </si>
  <si>
    <t>CASA ENTRE MEDIANERAS</t>
  </si>
  <si>
    <t>LEÓN</t>
  </si>
  <si>
    <t>VILLALIBRE (PRIARANZA DEL BIERZO)</t>
  </si>
  <si>
    <t>C/ EL CRISTO 3 (ANTES C/ DE LA IGLESIA)</t>
  </si>
  <si>
    <t>2400719PH9120S0001YX / 
24122A115051940000RU</t>
  </si>
  <si>
    <t>ÁMBITO AL.19 LANDARRO.</t>
  </si>
  <si>
    <t>BARRANC DEL SALT. POL 17. PARC. 47-67-83</t>
  </si>
  <si>
    <t>XÀTIVA</t>
  </si>
  <si>
    <t>0775511XH8107N0001IP</t>
  </si>
  <si>
    <t>SECTOR 43</t>
  </si>
  <si>
    <t>43038A031000310001QM</t>
  </si>
  <si>
    <t>UA 16, PARCELA 4-A</t>
  </si>
  <si>
    <t>1912108YJ2511S0017UH</t>
  </si>
  <si>
    <t>BENIFAIÓ</t>
  </si>
  <si>
    <t>PLAZA DE GARAJE Y TRASTERO</t>
  </si>
  <si>
    <t>AVDA. AUSIAS MARCH, nº 20, PL. -1 (PLAZA 17 Y TRASTERO 6)</t>
  </si>
  <si>
    <t>30001A002003500000FS
30001A002005610000FM</t>
  </si>
  <si>
    <t>PARAJE MOCHOLER. PARC. 561 - 350. POL. 2
(ANTES PARC 250 DEL POL 2)</t>
  </si>
  <si>
    <t>CASTILLA LA MANCHA</t>
  </si>
  <si>
    <t>AREA PLANEAMIENTO INCORPORADO BARROS INDUSTRIAL. SECTOR PEB1 (PENDIENTE PLAN ESPECIAL)</t>
  </si>
  <si>
    <t>SOLARES 115-A Y 115-B CON USO RESIDENCIAL</t>
  </si>
  <si>
    <t>AVDA/ TOSSAL 1, ESC. 1, 2º PT. 6</t>
  </si>
  <si>
    <t>VIV. UNIFAMILIAR AISLADA DE 350m2 EN PARCELA DE 2231m2</t>
  </si>
  <si>
    <t>PAGO DEL BARRANCO DE LOS CLEMENTONES. POL 8 PARC 117</t>
  </si>
  <si>
    <t>TRAVESÍA DEL CASTILLO 14</t>
  </si>
  <si>
    <t>3968501CF8636N0001JD /
3969201CF8636N0001PD</t>
  </si>
  <si>
    <t>ÁMBITO 9 "ADARZO CAMARREAL"</t>
  </si>
  <si>
    <t>SECTOR 1 "LES COMES" (I/VIVIENDA)</t>
  </si>
  <si>
    <t>SECTOR 43: POLÍGONO 22, PARCELA 250D</t>
  </si>
  <si>
    <t>SEU D'URGELL</t>
  </si>
  <si>
    <t>PARAJE FOYA DEL PLANETS. POL 3. PARC. 91</t>
  </si>
  <si>
    <t xml:space="preserve">1910004XH6010N0005JI
1910004XH6010N0015QG
1910004XH6010N0017EJ
1910004XH6010N0034FT
1910004XH6010N0036HU
1910004XH6010N0038KO
</t>
  </si>
  <si>
    <t>ALCIRA Nº 2</t>
  </si>
  <si>
    <t>ALCIRA Nº 1</t>
  </si>
  <si>
    <t>CASA BAJA ENTRE MEDIANERAS</t>
  </si>
  <si>
    <t>PUIGVERD DE LLEIDA</t>
  </si>
  <si>
    <t xml:space="preserve">2549/1966 </t>
  </si>
  <si>
    <t xml:space="preserve">1418703CG1011N0001BT / 1123014CG1012S0001YU </t>
  </si>
  <si>
    <t>LOCALIDAD "EL TEJO", BARRIO LARTEME. POL 4 PARC 82 Y 74</t>
  </si>
  <si>
    <t>C/ MESTRA CARME MASSOT, Nº 12 y  UR ZONA 3 FEMOSA 11</t>
  </si>
  <si>
    <t xml:space="preserve">6178422VP2067N0000OL </t>
  </si>
  <si>
    <t>SECTOR 102: PARCELA FINALISTA 32.1</t>
  </si>
  <si>
    <t>30654/22</t>
  </si>
  <si>
    <t xml:space="preserve">0873301CF4507D0042JL </t>
  </si>
  <si>
    <t>ALBACETE</t>
  </si>
  <si>
    <t>VILLARROBLEDO</t>
  </si>
  <si>
    <t>C/ PINTA, Nº 28</t>
  </si>
  <si>
    <t>3363328WJ3436C0001FH</t>
  </si>
  <si>
    <t>C/ ALCALDE JOAN BERTRAN Nº 30, PL -1,  PLAZA 41</t>
  </si>
  <si>
    <t xml:space="preserve">LOCAL COMERCIAL EN PLANTA BAJA </t>
  </si>
  <si>
    <t xml:space="preserve">8295901YJ1489N0022YL </t>
  </si>
  <si>
    <t>MONTMELÓ</t>
  </si>
  <si>
    <t>C/ MAJOR, Nº 51, PL. 0 (PTA. 10)</t>
  </si>
  <si>
    <t>CANOVELLES</t>
  </si>
  <si>
    <t>7304604DG3070S0070SD</t>
  </si>
  <si>
    <t>SOLAR (Y RÚSTICO COMO SUELO URBANIZABLE)</t>
  </si>
  <si>
    <t>1 PLAZAS DE GARAJE</t>
  </si>
  <si>
    <t xml:space="preserve">2243408WG6324S0001QW </t>
  </si>
  <si>
    <t xml:space="preserve">C/ CUARTEL, 14. PLAZA nº 1 </t>
  </si>
  <si>
    <t>La Pobla De Farnals</t>
  </si>
  <si>
    <r>
      <t>PU</t>
    </r>
    <r>
      <rPr>
        <sz val="14"/>
        <color theme="1"/>
        <rFont val="Calibri"/>
        <family val="2"/>
        <scheme val="minor"/>
      </rPr>
      <t>ç</t>
    </r>
    <r>
      <rPr>
        <sz val="10"/>
        <color theme="1"/>
        <rFont val="Calibri"/>
        <family val="2"/>
        <scheme val="minor"/>
      </rPr>
      <t>OL</t>
    </r>
  </si>
  <si>
    <t>9846311YJ2894N0003AE</t>
  </si>
  <si>
    <t>Avenida Pais Valencia Num: 41  Pl02 PT1</t>
  </si>
  <si>
    <t>C/ MAGNOLIA 17 (URBZ. LLOMA LA VERGE)
PARCELA 154</t>
  </si>
  <si>
    <t>º</t>
  </si>
  <si>
    <t>C/ PÉREZ GALDÓS 10 o JUAN DE LA CIERVA 13 (plaza de garaje nº3)</t>
  </si>
  <si>
    <t>C/ PILAR 23 (ENTRADA GARAJE C/ JOSÉ LUJÁN). PL. 5, 15, 17, 34 Y 38</t>
  </si>
  <si>
    <t xml:space="preserve">5 PLAZAS DE GARAJE  </t>
  </si>
  <si>
    <t>C/Escocia num 65 piso atico</t>
  </si>
  <si>
    <t>Barcelona</t>
  </si>
  <si>
    <t>AMPOSTA</t>
  </si>
  <si>
    <t>AGRARIO 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</si>
</sst>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[$€-2]\ * #,##0.00_-;\-[$€-2]\ * #,##0.00_-;_-[$€-2]\ * &quot;-&quot;??_-;_-@_-"/>
    <numFmt numFmtId="166" formatCode="#,#00.00\ &quot;m²&quot;"/>
    <numFmt numFmtId="167" formatCode="0000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FF"/>
      <name val="Calibri"/>
      <family val="2"/>
      <scheme val="minor"/>
    </font>
    <font>
      <sz val="11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theme="1" tint="0.49998474074526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10" fontId="3" fillId="0" borderId="0" xfId="2" applyNumberFormat="1" applyFont="1" applyFill="1" applyAlignment="1" applyProtection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 indent="1"/>
    </xf>
    <xf numFmtId="166" fontId="7" fillId="0" borderId="0" xfId="1" applyNumberFormat="1" applyFont="1" applyFill="1" applyAlignment="1" applyProtection="1">
      <alignment horizontal="right" vertical="center" indent="1"/>
    </xf>
    <xf numFmtId="166" fontId="7" fillId="0" borderId="0" xfId="1" quotePrefix="1" applyNumberFormat="1" applyFont="1" applyFill="1" applyAlignment="1" applyProtection="1">
      <alignment horizontal="right" vertical="center" indent="1"/>
    </xf>
    <xf numFmtId="167" fontId="3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 indent="1"/>
      <protection locked="0"/>
    </xf>
    <xf numFmtId="0" fontId="11" fillId="0" borderId="0" xfId="0" applyFont="1" applyAlignment="1">
      <alignment horizontal="right" vertical="center" inden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z val="10"/>
        <color rgb="FFC00000"/>
      </font>
      <numFmt numFmtId="166" formatCode="#,#00.00\ &quot;m²&quot;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z val="10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outline="0">
        <right style="hair">
          <color auto="1"/>
        </right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font>
        <sz val="10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z val="10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z val="10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1" tint="0.499984740745262"/>
        </left>
        <right/>
        <top/>
        <bottom/>
      </border>
    </dxf>
    <dxf>
      <font>
        <sz val="10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[$€-2]\ * #,##0.00_-;\-[$€-2]\ * #,##0.00_-;_-[$€-2]\ * &quot;-&quot;??_-;_-@_-"/>
      <alignment horizontal="center" vertical="center" textRotation="0" wrapText="0" indent="0" justifyLastLine="0" shrinkToFit="0" readingOrder="0"/>
      <protection locked="0" hidden="0"/>
    </dxf>
    <dxf>
      <font>
        <sz val="10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font>
        <sz val="10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FF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color auto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6"/>
        </patternFill>
      </fill>
      <alignment horizontal="general" vertical="center" textRotation="0" wrapText="0" relativeIndent="0" justifyLastLine="0" shrinkToFit="0" readingOrder="0"/>
      <protection locked="0" hidden="0"/>
    </dxf>
  </dxfs>
  <tableStyles count="0" defaultTableStyle="TableStyleMedium9" defaultPivotStyle="PivotStyleLight16"/>
  <colors>
    <mruColors>
      <color rgb="FF0000FF"/>
      <color rgb="FFCCECFF"/>
      <color rgb="FFFF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705753</xdr:colOff>
      <xdr:row>28</xdr:row>
      <xdr:rowOff>400015</xdr:rowOff>
    </xdr:from>
    <xdr:to>
      <xdr:col>35</xdr:col>
      <xdr:colOff>345656</xdr:colOff>
      <xdr:row>29</xdr:row>
      <xdr:rowOff>267550</xdr:rowOff>
    </xdr:to>
    <xdr:sp macro="" textlink="">
      <xdr:nvSpPr>
        <xdr:cNvPr id="1134" name="Text Box 110" hidden="1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33270825" y="21736050"/>
          <a:ext cx="2476500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EXPEDIENTES" displayName="EXPEDIENTES" ref="A2:M54" totalsRowCount="1" headerRowDxfId="29" dataDxfId="28" totalsRowDxfId="27">
  <autoFilter ref="A2:M53" xr:uid="{00000000-000C-0000-FFFF-FFFF00000000}"/>
  <tableColumns count="13">
    <tableColumn id="1" xr3:uid="{00000000-0010-0000-0000-000001000000}" name="º" dataDxfId="26" totalsRowDxfId="25"/>
    <tableColumn id="6" xr3:uid="{00000000-0010-0000-0000-000006000000}" name="CLASIFICACIÓN" dataDxfId="24" totalsRowDxfId="23"/>
    <tableColumn id="4" xr3:uid="{00000000-0010-0000-0000-000004000000}" name="DESCRIPCIÓN" dataDxfId="22" totalsRowDxfId="21"/>
    <tableColumn id="9" xr3:uid="{00000000-0010-0000-0000-000009000000}" name="% PROPIEDAD" dataDxfId="20" totalsRowDxfId="19" dataCellStyle="Porcentaje"/>
    <tableColumn id="5" xr3:uid="{00000000-0010-0000-0000-000005000000}" name="COMUNIDAD" dataDxfId="18" totalsRowDxfId="17"/>
    <tableColumn id="11" xr3:uid="{00000000-0010-0000-0000-00000B000000}" name="PROVINCIA" dataDxfId="16" totalsRowDxfId="15"/>
    <tableColumn id="12" xr3:uid="{00000000-0010-0000-0000-00000C000000}" name="MUNICIPIO" dataDxfId="14" totalsRowDxfId="13"/>
    <tableColumn id="13" xr3:uid="{00000000-0010-0000-0000-00000D000000}" name="DIRECCIÓN" dataDxfId="12" totalsRowDxfId="11"/>
    <tableColumn id="19" xr3:uid="{00000000-0010-0000-0000-000013000000}" name="Nº FINCA" dataDxfId="10" totalsRowDxfId="9"/>
    <tableColumn id="20" xr3:uid="{00000000-0010-0000-0000-000014000000}" name="REGISTRO" dataDxfId="8" totalsRowDxfId="7"/>
    <tableColumn id="24" xr3:uid="{00000000-0010-0000-0000-000018000000}" name="REFERENCIA" dataDxfId="6" totalsRowDxfId="5"/>
    <tableColumn id="25" xr3:uid="{00000000-0010-0000-0000-000019000000}" name="SUPERFICIE2" dataDxfId="4" totalsRowDxfId="3" dataCellStyle="Millares"/>
    <tableColumn id="36" xr3:uid="{00000000-0010-0000-0000-000024000000}" name="IDUFIR" dataDxfId="2" totalsRow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4"/>
  <sheetViews>
    <sheetView tabSelected="1" zoomScale="70" zoomScaleNormal="70" workbookViewId="0">
      <selection activeCell="S43" sqref="S43"/>
    </sheetView>
  </sheetViews>
  <sheetFormatPr baseColWidth="10" defaultColWidth="11.42578125" defaultRowHeight="12.75" x14ac:dyDescent="0.2"/>
  <cols>
    <col min="1" max="1" width="14.85546875" style="14" bestFit="1" customWidth="1"/>
    <col min="2" max="2" width="22.140625" style="13" bestFit="1" customWidth="1"/>
    <col min="3" max="3" width="34" style="13" bestFit="1" customWidth="1"/>
    <col min="4" max="4" width="21.7109375" style="13" bestFit="1" customWidth="1"/>
    <col min="5" max="5" width="18.85546875" style="13" bestFit="1" customWidth="1"/>
    <col min="6" max="6" width="20.28515625" style="13" bestFit="1" customWidth="1"/>
    <col min="7" max="7" width="18.140625" style="13" customWidth="1"/>
    <col min="8" max="8" width="22.85546875" style="14" customWidth="1"/>
    <col min="9" max="9" width="12.85546875" style="16" customWidth="1"/>
    <col min="10" max="10" width="21.85546875" style="16" bestFit="1" customWidth="1"/>
    <col min="11" max="11" width="43.5703125" style="14" bestFit="1" customWidth="1"/>
    <col min="12" max="12" width="19.5703125" style="14" bestFit="1" customWidth="1"/>
    <col min="13" max="13" width="15.7109375" style="14" bestFit="1" customWidth="1"/>
    <col min="14" max="16384" width="11.42578125" style="14"/>
  </cols>
  <sheetData>
    <row r="1" spans="1:13" s="5" customFormat="1" ht="30" customHeight="1" x14ac:dyDescent="0.25">
      <c r="A1" s="1" t="s">
        <v>0</v>
      </c>
      <c r="B1" s="3" t="s">
        <v>8</v>
      </c>
      <c r="C1" s="2"/>
      <c r="D1" s="2"/>
      <c r="E1" s="3" t="s">
        <v>15</v>
      </c>
      <c r="F1" s="2"/>
      <c r="G1" s="2"/>
      <c r="H1" s="1"/>
      <c r="I1" s="3" t="s">
        <v>1</v>
      </c>
      <c r="J1" s="2"/>
      <c r="K1" s="4" t="s">
        <v>3</v>
      </c>
      <c r="L1" s="1"/>
      <c r="M1" s="1"/>
    </row>
    <row r="2" spans="1:13" s="12" customFormat="1" ht="100.5" customHeight="1" x14ac:dyDescent="0.25">
      <c r="A2" s="6" t="s">
        <v>255</v>
      </c>
      <c r="B2" s="8" t="s">
        <v>26</v>
      </c>
      <c r="C2" s="9" t="s">
        <v>116</v>
      </c>
      <c r="D2" s="10" t="s">
        <v>12</v>
      </c>
      <c r="E2" s="8" t="s">
        <v>27</v>
      </c>
      <c r="F2" s="7" t="s">
        <v>5</v>
      </c>
      <c r="G2" s="7" t="s">
        <v>6</v>
      </c>
      <c r="H2" s="6" t="s">
        <v>7</v>
      </c>
      <c r="I2" s="8" t="s">
        <v>2</v>
      </c>
      <c r="J2" s="7" t="s">
        <v>1</v>
      </c>
      <c r="K2" s="11" t="s">
        <v>4</v>
      </c>
      <c r="L2" s="6" t="s">
        <v>29</v>
      </c>
      <c r="M2" s="6" t="s">
        <v>174</v>
      </c>
    </row>
    <row r="3" spans="1:13" s="12" customFormat="1" ht="54.95" customHeight="1" x14ac:dyDescent="0.25">
      <c r="A3" s="35">
        <v>161000</v>
      </c>
      <c r="B3" s="18" t="s">
        <v>10</v>
      </c>
      <c r="C3" s="17" t="s">
        <v>210</v>
      </c>
      <c r="D3" s="19">
        <v>1</v>
      </c>
      <c r="E3" s="20" t="s">
        <v>22</v>
      </c>
      <c r="F3" s="17" t="s">
        <v>22</v>
      </c>
      <c r="G3" s="17" t="s">
        <v>23</v>
      </c>
      <c r="H3" s="17" t="s">
        <v>24</v>
      </c>
      <c r="I3" s="21">
        <v>35553</v>
      </c>
      <c r="J3" s="22" t="s">
        <v>21</v>
      </c>
      <c r="K3" s="37" t="s">
        <v>20</v>
      </c>
      <c r="L3" s="23">
        <v>90</v>
      </c>
      <c r="M3" s="25">
        <v>33014000180196</v>
      </c>
    </row>
    <row r="4" spans="1:13" s="12" customFormat="1" ht="54.95" customHeight="1" x14ac:dyDescent="0.25">
      <c r="A4" s="35">
        <v>317000</v>
      </c>
      <c r="B4" s="18" t="s">
        <v>10</v>
      </c>
      <c r="C4" s="17" t="s">
        <v>211</v>
      </c>
      <c r="D4" s="19">
        <v>1</v>
      </c>
      <c r="E4" s="20" t="s">
        <v>60</v>
      </c>
      <c r="F4" s="17" t="s">
        <v>53</v>
      </c>
      <c r="G4" s="17" t="s">
        <v>165</v>
      </c>
      <c r="H4" s="17" t="s">
        <v>164</v>
      </c>
      <c r="I4" s="21" t="s">
        <v>30</v>
      </c>
      <c r="J4" s="22" t="s">
        <v>69</v>
      </c>
      <c r="K4" s="37" t="s">
        <v>68</v>
      </c>
      <c r="L4" s="23">
        <f>215+251</f>
        <v>466</v>
      </c>
      <c r="M4" s="25"/>
    </row>
    <row r="5" spans="1:13" s="12" customFormat="1" ht="54.95" customHeight="1" x14ac:dyDescent="0.25">
      <c r="A5" s="35">
        <v>345000</v>
      </c>
      <c r="B5" s="18" t="s">
        <v>10</v>
      </c>
      <c r="C5" s="17" t="s">
        <v>158</v>
      </c>
      <c r="D5" s="19">
        <v>1</v>
      </c>
      <c r="E5" s="20" t="s">
        <v>13</v>
      </c>
      <c r="F5" s="17" t="s">
        <v>48</v>
      </c>
      <c r="G5" s="17" t="s">
        <v>37</v>
      </c>
      <c r="H5" s="17" t="s">
        <v>215</v>
      </c>
      <c r="I5" s="21">
        <v>27326</v>
      </c>
      <c r="J5" s="22" t="s">
        <v>76</v>
      </c>
      <c r="K5" s="26" t="s">
        <v>75</v>
      </c>
      <c r="L5" s="23">
        <v>43</v>
      </c>
      <c r="M5" s="25"/>
    </row>
    <row r="6" spans="1:13" s="12" customFormat="1" ht="54.95" customHeight="1" x14ac:dyDescent="0.25">
      <c r="A6" s="35">
        <v>383000</v>
      </c>
      <c r="B6" s="18" t="s">
        <v>10</v>
      </c>
      <c r="C6" s="17" t="s">
        <v>158</v>
      </c>
      <c r="D6" s="19">
        <v>1</v>
      </c>
      <c r="E6" s="20" t="s">
        <v>60</v>
      </c>
      <c r="F6" s="17" t="s">
        <v>91</v>
      </c>
      <c r="G6" s="17" t="s">
        <v>44</v>
      </c>
      <c r="H6" s="17" t="s">
        <v>63</v>
      </c>
      <c r="I6" s="21">
        <v>3237</v>
      </c>
      <c r="J6" s="22" t="s">
        <v>89</v>
      </c>
      <c r="K6" s="26" t="s">
        <v>90</v>
      </c>
      <c r="L6" s="23">
        <v>107</v>
      </c>
      <c r="M6" s="25"/>
    </row>
    <row r="7" spans="1:13" s="12" customFormat="1" ht="54.95" customHeight="1" x14ac:dyDescent="0.25">
      <c r="A7" s="35">
        <v>396000</v>
      </c>
      <c r="B7" s="18" t="s">
        <v>10</v>
      </c>
      <c r="C7" s="17" t="s">
        <v>158</v>
      </c>
      <c r="D7" s="19">
        <v>1</v>
      </c>
      <c r="E7" s="20" t="s">
        <v>13</v>
      </c>
      <c r="F7" s="17" t="s">
        <v>48</v>
      </c>
      <c r="G7" s="17" t="s">
        <v>37</v>
      </c>
      <c r="H7" s="17" t="s">
        <v>65</v>
      </c>
      <c r="I7" s="21" t="s">
        <v>31</v>
      </c>
      <c r="J7" s="22" t="s">
        <v>76</v>
      </c>
      <c r="K7" s="26" t="s">
        <v>97</v>
      </c>
      <c r="L7" s="23">
        <v>71</v>
      </c>
      <c r="M7" s="25">
        <v>3048000207057</v>
      </c>
    </row>
    <row r="8" spans="1:13" s="12" customFormat="1" ht="54.95" customHeight="1" x14ac:dyDescent="0.25">
      <c r="A8" s="35">
        <v>428000</v>
      </c>
      <c r="B8" s="18" t="s">
        <v>10</v>
      </c>
      <c r="C8" s="17" t="s">
        <v>158</v>
      </c>
      <c r="D8" s="19">
        <v>1</v>
      </c>
      <c r="E8" s="20" t="s">
        <v>28</v>
      </c>
      <c r="F8" s="17" t="s">
        <v>58</v>
      </c>
      <c r="G8" s="17" t="s">
        <v>50</v>
      </c>
      <c r="H8" s="17" t="s">
        <v>105</v>
      </c>
      <c r="I8" s="21">
        <v>4552</v>
      </c>
      <c r="J8" s="22" t="s">
        <v>106</v>
      </c>
      <c r="K8" s="26" t="s">
        <v>104</v>
      </c>
      <c r="L8" s="23">
        <v>166</v>
      </c>
      <c r="M8" s="25">
        <v>41030000235901</v>
      </c>
    </row>
    <row r="9" spans="1:13" s="12" customFormat="1" ht="54.95" customHeight="1" x14ac:dyDescent="0.25">
      <c r="A9" s="35">
        <v>467000</v>
      </c>
      <c r="B9" s="18" t="s">
        <v>10</v>
      </c>
      <c r="C9" s="17" t="s">
        <v>158</v>
      </c>
      <c r="D9" s="19">
        <v>1</v>
      </c>
      <c r="E9" s="20" t="s">
        <v>13</v>
      </c>
      <c r="F9" s="17" t="s">
        <v>55</v>
      </c>
      <c r="G9" s="17" t="s">
        <v>189</v>
      </c>
      <c r="H9" s="17" t="s">
        <v>188</v>
      </c>
      <c r="I9" s="21">
        <v>4854</v>
      </c>
      <c r="J9" s="22" t="s">
        <v>186</v>
      </c>
      <c r="K9" s="26" t="s">
        <v>187</v>
      </c>
      <c r="L9" s="24">
        <v>240</v>
      </c>
      <c r="M9" s="25">
        <v>12021000464567</v>
      </c>
    </row>
    <row r="10" spans="1:13" s="12" customFormat="1" ht="54.95" customHeight="1" x14ac:dyDescent="0.25">
      <c r="A10" s="35">
        <v>476000</v>
      </c>
      <c r="B10" s="18" t="s">
        <v>10</v>
      </c>
      <c r="C10" s="17" t="s">
        <v>246</v>
      </c>
      <c r="D10" s="19">
        <v>1</v>
      </c>
      <c r="E10" s="20" t="s">
        <v>59</v>
      </c>
      <c r="F10" s="17" t="s">
        <v>33</v>
      </c>
      <c r="G10" s="17" t="s">
        <v>226</v>
      </c>
      <c r="H10" s="17" t="s">
        <v>230</v>
      </c>
      <c r="I10" s="21" t="s">
        <v>227</v>
      </c>
      <c r="J10" s="22" t="s">
        <v>67</v>
      </c>
      <c r="K10" s="37" t="s">
        <v>228</v>
      </c>
      <c r="L10" s="24">
        <f>349+575</f>
        <v>924</v>
      </c>
      <c r="M10" s="25"/>
    </row>
    <row r="11" spans="1:13" s="12" customFormat="1" ht="54.95" customHeight="1" x14ac:dyDescent="0.25">
      <c r="A11" s="35">
        <v>438000</v>
      </c>
      <c r="B11" s="18" t="s">
        <v>136</v>
      </c>
      <c r="C11" s="17" t="s">
        <v>159</v>
      </c>
      <c r="D11" s="19">
        <v>1</v>
      </c>
      <c r="E11" s="20" t="s">
        <v>25</v>
      </c>
      <c r="F11" s="17" t="s">
        <v>25</v>
      </c>
      <c r="G11" s="17" t="s">
        <v>25</v>
      </c>
      <c r="H11" s="17" t="s">
        <v>160</v>
      </c>
      <c r="I11" s="21">
        <v>8240</v>
      </c>
      <c r="J11" s="22" t="s">
        <v>113</v>
      </c>
      <c r="K11" s="26" t="s">
        <v>112</v>
      </c>
      <c r="L11" s="23">
        <v>338</v>
      </c>
      <c r="M11" s="25"/>
    </row>
    <row r="12" spans="1:13" s="12" customFormat="1" ht="54.95" customHeight="1" x14ac:dyDescent="0.25">
      <c r="A12" s="35">
        <v>439000</v>
      </c>
      <c r="B12" s="18" t="s">
        <v>136</v>
      </c>
      <c r="C12" s="17" t="s">
        <v>130</v>
      </c>
      <c r="D12" s="19">
        <v>0.86599999999999999</v>
      </c>
      <c r="E12" s="20" t="s">
        <v>61</v>
      </c>
      <c r="F12" s="17" t="s">
        <v>54</v>
      </c>
      <c r="G12" s="17" t="s">
        <v>52</v>
      </c>
      <c r="H12" s="17" t="s">
        <v>131</v>
      </c>
      <c r="I12" s="21">
        <v>12055</v>
      </c>
      <c r="J12" s="22" t="s">
        <v>129</v>
      </c>
      <c r="K12" s="38">
        <v>8797339</v>
      </c>
      <c r="L12" s="23">
        <v>14862.84</v>
      </c>
      <c r="M12" s="25">
        <v>20007000497551</v>
      </c>
    </row>
    <row r="13" spans="1:13" s="12" customFormat="1" ht="54.95" customHeight="1" x14ac:dyDescent="0.25">
      <c r="A13" s="35">
        <v>440000</v>
      </c>
      <c r="B13" s="18" t="s">
        <v>136</v>
      </c>
      <c r="C13" s="17" t="s">
        <v>196</v>
      </c>
      <c r="D13" s="19">
        <v>0.86599999999999999</v>
      </c>
      <c r="E13" s="20" t="s">
        <v>61</v>
      </c>
      <c r="F13" s="17" t="s">
        <v>54</v>
      </c>
      <c r="G13" s="17" t="s">
        <v>52</v>
      </c>
      <c r="H13" s="17" t="s">
        <v>66</v>
      </c>
      <c r="I13" s="21">
        <v>12057</v>
      </c>
      <c r="J13" s="22" t="s">
        <v>129</v>
      </c>
      <c r="K13" s="26" t="s">
        <v>177</v>
      </c>
      <c r="L13" s="23">
        <v>13075</v>
      </c>
      <c r="M13" s="25">
        <v>20007000497575</v>
      </c>
    </row>
    <row r="14" spans="1:13" s="12" customFormat="1" ht="54.95" customHeight="1" x14ac:dyDescent="0.25">
      <c r="A14" s="35">
        <v>449000</v>
      </c>
      <c r="B14" s="18" t="s">
        <v>136</v>
      </c>
      <c r="C14" s="17" t="s">
        <v>218</v>
      </c>
      <c r="D14" s="19">
        <v>1</v>
      </c>
      <c r="E14" s="20" t="s">
        <v>59</v>
      </c>
      <c r="F14" s="17" t="s">
        <v>139</v>
      </c>
      <c r="G14" s="17" t="s">
        <v>135</v>
      </c>
      <c r="H14" s="17" t="s">
        <v>145</v>
      </c>
      <c r="I14" s="21">
        <v>1884</v>
      </c>
      <c r="J14" s="22" t="s">
        <v>135</v>
      </c>
      <c r="K14" s="37" t="s">
        <v>201</v>
      </c>
      <c r="L14" s="23">
        <v>14705</v>
      </c>
      <c r="M14" s="25">
        <v>43031000089813</v>
      </c>
    </row>
    <row r="15" spans="1:13" s="12" customFormat="1" ht="54.95" customHeight="1" x14ac:dyDescent="0.25">
      <c r="A15" s="35">
        <v>450000</v>
      </c>
      <c r="B15" s="18" t="s">
        <v>136</v>
      </c>
      <c r="C15" s="17" t="s">
        <v>146</v>
      </c>
      <c r="D15" s="19">
        <v>1</v>
      </c>
      <c r="E15" s="20" t="s">
        <v>56</v>
      </c>
      <c r="F15" s="17" t="s">
        <v>56</v>
      </c>
      <c r="G15" s="17" t="s">
        <v>138</v>
      </c>
      <c r="H15" s="17" t="s">
        <v>232</v>
      </c>
      <c r="I15" s="21">
        <v>21664</v>
      </c>
      <c r="J15" s="22" t="s">
        <v>147</v>
      </c>
      <c r="K15" s="37" t="s">
        <v>231</v>
      </c>
      <c r="L15" s="23">
        <f>853.94</f>
        <v>853.94</v>
      </c>
      <c r="M15" s="25"/>
    </row>
    <row r="16" spans="1:13" s="12" customFormat="1" ht="54.95" customHeight="1" x14ac:dyDescent="0.25">
      <c r="A16" s="35">
        <v>451000</v>
      </c>
      <c r="B16" s="18" t="s">
        <v>136</v>
      </c>
      <c r="C16" s="17" t="s">
        <v>217</v>
      </c>
      <c r="D16" s="19">
        <v>1</v>
      </c>
      <c r="E16" s="20" t="s">
        <v>56</v>
      </c>
      <c r="F16" s="17" t="s">
        <v>56</v>
      </c>
      <c r="G16" s="17" t="s">
        <v>137</v>
      </c>
      <c r="H16" s="17" t="s">
        <v>180</v>
      </c>
      <c r="I16" s="21">
        <v>74286</v>
      </c>
      <c r="J16" s="22" t="s">
        <v>148</v>
      </c>
      <c r="K16" s="26" t="s">
        <v>149</v>
      </c>
      <c r="L16" s="23">
        <v>9048</v>
      </c>
      <c r="M16" s="25">
        <v>39015000673491</v>
      </c>
    </row>
    <row r="17" spans="1:13" s="12" customFormat="1" ht="54.95" customHeight="1" x14ac:dyDescent="0.25">
      <c r="A17" s="35">
        <v>454000</v>
      </c>
      <c r="B17" s="18" t="s">
        <v>136</v>
      </c>
      <c r="C17" s="17" t="s">
        <v>200</v>
      </c>
      <c r="D17" s="19">
        <v>1</v>
      </c>
      <c r="E17" s="20" t="s">
        <v>13</v>
      </c>
      <c r="F17" s="17" t="s">
        <v>55</v>
      </c>
      <c r="G17" s="17" t="s">
        <v>140</v>
      </c>
      <c r="H17" s="17" t="s">
        <v>219</v>
      </c>
      <c r="I17" s="21">
        <v>9425</v>
      </c>
      <c r="J17" s="22" t="s">
        <v>140</v>
      </c>
      <c r="K17" s="37" t="s">
        <v>150</v>
      </c>
      <c r="L17" s="23">
        <v>19011</v>
      </c>
      <c r="M17" s="25">
        <v>12009000392196</v>
      </c>
    </row>
    <row r="18" spans="1:13" s="12" customFormat="1" ht="54.95" customHeight="1" x14ac:dyDescent="0.25">
      <c r="A18" s="35">
        <v>455000</v>
      </c>
      <c r="B18" s="18" t="s">
        <v>136</v>
      </c>
      <c r="C18" s="17" t="s">
        <v>157</v>
      </c>
      <c r="D18" s="19">
        <v>1</v>
      </c>
      <c r="E18" s="20" t="s">
        <v>59</v>
      </c>
      <c r="F18" s="17" t="s">
        <v>141</v>
      </c>
      <c r="G18" s="17" t="s">
        <v>142</v>
      </c>
      <c r="H18" s="17" t="s">
        <v>151</v>
      </c>
      <c r="I18" s="21">
        <v>3304</v>
      </c>
      <c r="J18" s="22" t="s">
        <v>152</v>
      </c>
      <c r="K18" s="37" t="s">
        <v>216</v>
      </c>
      <c r="L18" s="23">
        <f>18825+658</f>
        <v>19483</v>
      </c>
      <c r="M18" s="25">
        <v>8112000856869</v>
      </c>
    </row>
    <row r="19" spans="1:13" s="12" customFormat="1" ht="54.95" customHeight="1" x14ac:dyDescent="0.25">
      <c r="A19" s="35">
        <v>456000</v>
      </c>
      <c r="B19" s="18" t="s">
        <v>136</v>
      </c>
      <c r="C19" s="17" t="s">
        <v>156</v>
      </c>
      <c r="D19" s="19">
        <v>1</v>
      </c>
      <c r="E19" s="20" t="s">
        <v>59</v>
      </c>
      <c r="F19" s="17" t="s">
        <v>139</v>
      </c>
      <c r="G19" s="17" t="s">
        <v>143</v>
      </c>
      <c r="H19" s="17" t="s">
        <v>153</v>
      </c>
      <c r="I19" s="21">
        <v>9175</v>
      </c>
      <c r="J19" s="22" t="s">
        <v>155</v>
      </c>
      <c r="K19" s="37" t="s">
        <v>154</v>
      </c>
      <c r="L19" s="23">
        <v>7961</v>
      </c>
      <c r="M19" s="25">
        <v>43012000431796</v>
      </c>
    </row>
    <row r="20" spans="1:13" s="12" customFormat="1" ht="54.95" customHeight="1" x14ac:dyDescent="0.25">
      <c r="A20" s="35">
        <v>459000</v>
      </c>
      <c r="B20" s="18" t="s">
        <v>136</v>
      </c>
      <c r="C20" s="17" t="s">
        <v>202</v>
      </c>
      <c r="D20" s="19">
        <v>0.33329999999999999</v>
      </c>
      <c r="E20" s="20" t="s">
        <v>13</v>
      </c>
      <c r="F20" s="17" t="s">
        <v>48</v>
      </c>
      <c r="G20" s="17" t="s">
        <v>37</v>
      </c>
      <c r="H20" s="17" t="s">
        <v>167</v>
      </c>
      <c r="I20" s="21">
        <v>97835</v>
      </c>
      <c r="J20" s="22" t="s">
        <v>76</v>
      </c>
      <c r="K20" s="37" t="s">
        <v>199</v>
      </c>
      <c r="L20" s="23">
        <v>611</v>
      </c>
      <c r="M20" s="25">
        <v>3048000605150</v>
      </c>
    </row>
    <row r="21" spans="1:13" s="12" customFormat="1" ht="54.95" customHeight="1" x14ac:dyDescent="0.25">
      <c r="A21" s="35">
        <v>340000</v>
      </c>
      <c r="B21" s="18" t="s">
        <v>9</v>
      </c>
      <c r="C21" s="17" t="s">
        <v>122</v>
      </c>
      <c r="D21" s="19">
        <v>0.33329999999999999</v>
      </c>
      <c r="E21" s="20" t="s">
        <v>56</v>
      </c>
      <c r="F21" s="17" t="s">
        <v>56</v>
      </c>
      <c r="G21" s="17" t="s">
        <v>36</v>
      </c>
      <c r="H21" s="17" t="s">
        <v>229</v>
      </c>
      <c r="I21" s="21" t="s">
        <v>72</v>
      </c>
      <c r="J21" s="22" t="s">
        <v>73</v>
      </c>
      <c r="K21" s="37" t="s">
        <v>74</v>
      </c>
      <c r="L21" s="23">
        <f>7790+6984</f>
        <v>14774</v>
      </c>
      <c r="M21" s="25"/>
    </row>
    <row r="22" spans="1:13" s="12" customFormat="1" ht="54.95" customHeight="1" x14ac:dyDescent="0.25">
      <c r="A22" s="35">
        <v>346000</v>
      </c>
      <c r="B22" s="18" t="s">
        <v>9</v>
      </c>
      <c r="C22" s="17" t="s">
        <v>121</v>
      </c>
      <c r="D22" s="19">
        <v>1</v>
      </c>
      <c r="E22" s="20" t="s">
        <v>25</v>
      </c>
      <c r="F22" s="17" t="s">
        <v>25</v>
      </c>
      <c r="G22" s="17" t="s">
        <v>38</v>
      </c>
      <c r="H22" s="17" t="s">
        <v>179</v>
      </c>
      <c r="I22" s="21">
        <v>3062</v>
      </c>
      <c r="J22" s="22" t="s">
        <v>78</v>
      </c>
      <c r="K22" s="26" t="s">
        <v>77</v>
      </c>
      <c r="L22" s="23">
        <v>1225</v>
      </c>
      <c r="M22" s="25">
        <v>30020000362206</v>
      </c>
    </row>
    <row r="23" spans="1:13" s="12" customFormat="1" ht="54.95" customHeight="1" x14ac:dyDescent="0.25">
      <c r="A23" s="35">
        <v>348000</v>
      </c>
      <c r="B23" s="18" t="s">
        <v>9</v>
      </c>
      <c r="C23" s="17" t="s">
        <v>119</v>
      </c>
      <c r="D23" s="19">
        <v>1</v>
      </c>
      <c r="E23" s="20" t="s">
        <v>13</v>
      </c>
      <c r="F23" s="17" t="s">
        <v>13</v>
      </c>
      <c r="G23" s="17" t="s">
        <v>39</v>
      </c>
      <c r="H23" s="17" t="s">
        <v>182</v>
      </c>
      <c r="I23" s="21">
        <v>871</v>
      </c>
      <c r="J23" s="22" t="s">
        <v>70</v>
      </c>
      <c r="K23" s="26" t="s">
        <v>79</v>
      </c>
      <c r="L23" s="23">
        <v>3721</v>
      </c>
      <c r="M23" s="25"/>
    </row>
    <row r="24" spans="1:13" s="12" customFormat="1" ht="54.95" customHeight="1" x14ac:dyDescent="0.25">
      <c r="A24" s="35">
        <v>375000</v>
      </c>
      <c r="B24" s="18" t="s">
        <v>9</v>
      </c>
      <c r="C24" s="17" t="s">
        <v>123</v>
      </c>
      <c r="D24" s="19">
        <v>1</v>
      </c>
      <c r="E24" s="20" t="s">
        <v>25</v>
      </c>
      <c r="F24" s="17" t="s">
        <v>25</v>
      </c>
      <c r="G24" s="17" t="s">
        <v>42</v>
      </c>
      <c r="H24" s="17" t="s">
        <v>214</v>
      </c>
      <c r="I24" s="21">
        <v>1125</v>
      </c>
      <c r="J24" s="22" t="s">
        <v>78</v>
      </c>
      <c r="K24" s="26" t="s">
        <v>84</v>
      </c>
      <c r="L24" s="23">
        <v>368</v>
      </c>
      <c r="M24" s="25"/>
    </row>
    <row r="25" spans="1:13" s="12" customFormat="1" ht="54.95" customHeight="1" x14ac:dyDescent="0.25">
      <c r="A25" s="35">
        <v>386000</v>
      </c>
      <c r="B25" s="18" t="s">
        <v>9</v>
      </c>
      <c r="C25" s="17" t="s">
        <v>123</v>
      </c>
      <c r="D25" s="19">
        <v>1</v>
      </c>
      <c r="E25" s="20" t="s">
        <v>13</v>
      </c>
      <c r="F25" s="17" t="s">
        <v>13</v>
      </c>
      <c r="G25" s="17" t="s">
        <v>45</v>
      </c>
      <c r="H25" s="17" t="s">
        <v>184</v>
      </c>
      <c r="I25" s="21">
        <v>566</v>
      </c>
      <c r="J25" s="22" t="s">
        <v>178</v>
      </c>
      <c r="K25" s="26" t="s">
        <v>92</v>
      </c>
      <c r="L25" s="23">
        <v>1454</v>
      </c>
      <c r="M25" s="25"/>
    </row>
    <row r="26" spans="1:13" s="12" customFormat="1" ht="54.95" customHeight="1" x14ac:dyDescent="0.25">
      <c r="A26" s="35">
        <v>388000</v>
      </c>
      <c r="B26" s="18" t="s">
        <v>9</v>
      </c>
      <c r="C26" s="17" t="s">
        <v>124</v>
      </c>
      <c r="D26" s="19">
        <v>1</v>
      </c>
      <c r="E26" s="20" t="s">
        <v>13</v>
      </c>
      <c r="F26" s="17" t="s">
        <v>13</v>
      </c>
      <c r="G26" s="17" t="s">
        <v>45</v>
      </c>
      <c r="H26" s="17" t="s">
        <v>183</v>
      </c>
      <c r="I26" s="21">
        <v>1874</v>
      </c>
      <c r="J26" s="22" t="s">
        <v>178</v>
      </c>
      <c r="K26" s="26" t="s">
        <v>93</v>
      </c>
      <c r="L26" s="23">
        <v>1542</v>
      </c>
      <c r="M26" s="25"/>
    </row>
    <row r="27" spans="1:13" s="12" customFormat="1" ht="54.95" customHeight="1" x14ac:dyDescent="0.25">
      <c r="A27" s="35">
        <v>427000</v>
      </c>
      <c r="B27" s="18" t="s">
        <v>9</v>
      </c>
      <c r="C27" s="17" t="s">
        <v>125</v>
      </c>
      <c r="D27" s="19">
        <v>1</v>
      </c>
      <c r="E27" s="20" t="s">
        <v>13</v>
      </c>
      <c r="F27" s="17" t="s">
        <v>13</v>
      </c>
      <c r="G27" s="17" t="s">
        <v>49</v>
      </c>
      <c r="H27" s="17" t="s">
        <v>197</v>
      </c>
      <c r="I27" s="21" t="s">
        <v>102</v>
      </c>
      <c r="J27" s="22" t="s">
        <v>224</v>
      </c>
      <c r="K27" s="37" t="s">
        <v>103</v>
      </c>
      <c r="L27" s="23">
        <f>24664+712+38132</f>
        <v>63508</v>
      </c>
      <c r="M27" s="25"/>
    </row>
    <row r="28" spans="1:13" s="12" customFormat="1" ht="37.5" customHeight="1" x14ac:dyDescent="0.25">
      <c r="A28" s="35">
        <v>444000</v>
      </c>
      <c r="B28" s="18" t="s">
        <v>9</v>
      </c>
      <c r="C28" s="17" t="s">
        <v>124</v>
      </c>
      <c r="D28" s="19">
        <v>1</v>
      </c>
      <c r="E28" s="20" t="s">
        <v>13</v>
      </c>
      <c r="F28" s="17" t="s">
        <v>13</v>
      </c>
      <c r="G28" s="17" t="s">
        <v>51</v>
      </c>
      <c r="H28" s="17" t="s">
        <v>181</v>
      </c>
      <c r="I28" s="21" t="s">
        <v>114</v>
      </c>
      <c r="J28" s="22" t="s">
        <v>107</v>
      </c>
      <c r="K28" s="37" t="s">
        <v>115</v>
      </c>
      <c r="L28" s="23">
        <f>1055+5302+3912</f>
        <v>10269</v>
      </c>
      <c r="M28" s="25"/>
    </row>
    <row r="29" spans="1:13" s="12" customFormat="1" ht="54.95" customHeight="1" x14ac:dyDescent="0.25">
      <c r="A29" s="35">
        <v>457000</v>
      </c>
      <c r="B29" s="18" t="s">
        <v>9</v>
      </c>
      <c r="C29" s="17" t="s">
        <v>162</v>
      </c>
      <c r="D29" s="19">
        <v>1</v>
      </c>
      <c r="E29" s="20" t="s">
        <v>13</v>
      </c>
      <c r="F29" s="17" t="s">
        <v>48</v>
      </c>
      <c r="G29" s="17" t="s">
        <v>161</v>
      </c>
      <c r="H29" s="17" t="s">
        <v>185</v>
      </c>
      <c r="I29" s="21">
        <v>5943</v>
      </c>
      <c r="J29" s="22" t="s">
        <v>161</v>
      </c>
      <c r="K29" s="37" t="s">
        <v>163</v>
      </c>
      <c r="L29" s="23">
        <v>21741</v>
      </c>
      <c r="M29" s="25">
        <v>3013000101902</v>
      </c>
    </row>
    <row r="30" spans="1:13" s="12" customFormat="1" ht="54.95" customHeight="1" x14ac:dyDescent="0.25">
      <c r="A30" s="35">
        <v>464000</v>
      </c>
      <c r="B30" s="18" t="s">
        <v>9</v>
      </c>
      <c r="C30" s="17" t="s">
        <v>170</v>
      </c>
      <c r="D30" s="19">
        <v>1</v>
      </c>
      <c r="E30" s="20" t="s">
        <v>25</v>
      </c>
      <c r="F30" s="17" t="s">
        <v>25</v>
      </c>
      <c r="G30" s="17" t="s">
        <v>171</v>
      </c>
      <c r="H30" s="17" t="s">
        <v>208</v>
      </c>
      <c r="I30" s="21">
        <v>10467</v>
      </c>
      <c r="J30" s="22" t="s">
        <v>35</v>
      </c>
      <c r="K30" s="37" t="s">
        <v>207</v>
      </c>
      <c r="L30" s="23">
        <f>2816+2056</f>
        <v>4872</v>
      </c>
      <c r="M30" s="25">
        <v>30016000154651</v>
      </c>
    </row>
    <row r="31" spans="1:13" s="12" customFormat="1" ht="54.95" customHeight="1" x14ac:dyDescent="0.25">
      <c r="A31" s="35">
        <v>465000</v>
      </c>
      <c r="B31" s="18" t="s">
        <v>9</v>
      </c>
      <c r="C31" s="17" t="s">
        <v>124</v>
      </c>
      <c r="D31" s="19">
        <v>1</v>
      </c>
      <c r="E31" s="20" t="s">
        <v>13</v>
      </c>
      <c r="F31" s="17" t="s">
        <v>48</v>
      </c>
      <c r="G31" s="17" t="s">
        <v>173</v>
      </c>
      <c r="H31" s="17" t="s">
        <v>221</v>
      </c>
      <c r="I31" s="21">
        <v>5621</v>
      </c>
      <c r="J31" s="22" t="s">
        <v>46</v>
      </c>
      <c r="K31" s="26" t="s">
        <v>172</v>
      </c>
      <c r="L31" s="24">
        <v>4697</v>
      </c>
      <c r="M31" s="25">
        <v>3015000337282</v>
      </c>
    </row>
    <row r="32" spans="1:13" s="12" customFormat="1" ht="54.95" customHeight="1" x14ac:dyDescent="0.25">
      <c r="A32" s="35">
        <v>108000</v>
      </c>
      <c r="B32" s="18" t="s">
        <v>11</v>
      </c>
      <c r="C32" s="17" t="s">
        <v>117</v>
      </c>
      <c r="D32" s="19">
        <v>1</v>
      </c>
      <c r="E32" s="20" t="s">
        <v>13</v>
      </c>
      <c r="F32" s="17" t="s">
        <v>13</v>
      </c>
      <c r="G32" s="17" t="s">
        <v>14</v>
      </c>
      <c r="H32" s="17" t="s">
        <v>175</v>
      </c>
      <c r="I32" s="21">
        <v>5613</v>
      </c>
      <c r="J32" s="22" t="s">
        <v>223</v>
      </c>
      <c r="K32" s="37" t="s">
        <v>16</v>
      </c>
      <c r="L32" s="23">
        <v>289</v>
      </c>
      <c r="M32" s="25">
        <v>46073000043706</v>
      </c>
    </row>
    <row r="33" spans="1:13" s="12" customFormat="1" ht="54.95" customHeight="1" x14ac:dyDescent="0.25">
      <c r="A33" s="35">
        <v>320000</v>
      </c>
      <c r="B33" s="18" t="s">
        <v>11</v>
      </c>
      <c r="C33" s="17" t="s">
        <v>118</v>
      </c>
      <c r="D33" s="19">
        <v>2.504E-2</v>
      </c>
      <c r="E33" s="20" t="s">
        <v>13</v>
      </c>
      <c r="F33" s="17" t="s">
        <v>13</v>
      </c>
      <c r="G33" s="17" t="s">
        <v>34</v>
      </c>
      <c r="H33" s="17" t="s">
        <v>176</v>
      </c>
      <c r="I33" s="21">
        <v>5313</v>
      </c>
      <c r="J33" s="22" t="s">
        <v>70</v>
      </c>
      <c r="K33" s="26" t="s">
        <v>71</v>
      </c>
      <c r="L33" s="23">
        <v>545</v>
      </c>
      <c r="M33" s="25"/>
    </row>
    <row r="34" spans="1:13" s="12" customFormat="1" ht="54.95" customHeight="1" x14ac:dyDescent="0.25">
      <c r="A34" s="35">
        <v>331000</v>
      </c>
      <c r="B34" s="18" t="s">
        <v>11</v>
      </c>
      <c r="C34" s="17" t="s">
        <v>120</v>
      </c>
      <c r="D34" s="19">
        <v>1</v>
      </c>
      <c r="E34" s="20" t="s">
        <v>13</v>
      </c>
      <c r="F34" s="17" t="s">
        <v>13</v>
      </c>
      <c r="G34" s="17" t="s">
        <v>14</v>
      </c>
      <c r="H34" s="17" t="s">
        <v>85</v>
      </c>
      <c r="I34" s="21">
        <v>20333</v>
      </c>
      <c r="J34" s="22" t="s">
        <v>223</v>
      </c>
      <c r="K34" s="26" t="s">
        <v>126</v>
      </c>
      <c r="L34" s="23">
        <v>107</v>
      </c>
      <c r="M34" s="25">
        <v>46073000160571</v>
      </c>
    </row>
    <row r="35" spans="1:13" s="12" customFormat="1" ht="54.95" customHeight="1" x14ac:dyDescent="0.25">
      <c r="A35" s="35">
        <v>351000</v>
      </c>
      <c r="B35" s="18" t="s">
        <v>11</v>
      </c>
      <c r="C35" s="17" t="s">
        <v>144</v>
      </c>
      <c r="D35" s="19">
        <v>1</v>
      </c>
      <c r="E35" s="20" t="s">
        <v>28</v>
      </c>
      <c r="F35" s="17" t="s">
        <v>18</v>
      </c>
      <c r="G35" s="17" t="s">
        <v>40</v>
      </c>
      <c r="H35" s="17" t="s">
        <v>86</v>
      </c>
      <c r="I35" s="21">
        <v>534</v>
      </c>
      <c r="J35" s="22" t="s">
        <v>80</v>
      </c>
      <c r="K35" s="26" t="s">
        <v>81</v>
      </c>
      <c r="L35" s="23">
        <v>120</v>
      </c>
      <c r="M35" s="25"/>
    </row>
    <row r="36" spans="1:13" s="12" customFormat="1" ht="54.95" customHeight="1" x14ac:dyDescent="0.25">
      <c r="A36" s="35">
        <v>363000</v>
      </c>
      <c r="B36" s="18" t="s">
        <v>11</v>
      </c>
      <c r="C36" s="17" t="s">
        <v>132</v>
      </c>
      <c r="D36" s="19">
        <v>1</v>
      </c>
      <c r="E36" s="20" t="s">
        <v>28</v>
      </c>
      <c r="F36" s="17" t="s">
        <v>57</v>
      </c>
      <c r="G36" s="17" t="s">
        <v>41</v>
      </c>
      <c r="H36" s="17" t="s">
        <v>62</v>
      </c>
      <c r="I36" s="21">
        <v>2666</v>
      </c>
      <c r="J36" s="22" t="s">
        <v>83</v>
      </c>
      <c r="K36" s="26" t="s">
        <v>82</v>
      </c>
      <c r="L36" s="23">
        <v>768</v>
      </c>
      <c r="M36" s="25">
        <v>23013000356351</v>
      </c>
    </row>
    <row r="37" spans="1:13" s="12" customFormat="1" ht="54.95" customHeight="1" x14ac:dyDescent="0.25">
      <c r="A37" s="35">
        <v>390000</v>
      </c>
      <c r="B37" s="18" t="s">
        <v>11</v>
      </c>
      <c r="C37" s="17" t="s">
        <v>120</v>
      </c>
      <c r="D37" s="19">
        <v>1</v>
      </c>
      <c r="E37" s="20" t="s">
        <v>13</v>
      </c>
      <c r="F37" s="17" t="s">
        <v>13</v>
      </c>
      <c r="G37" s="17" t="s">
        <v>198</v>
      </c>
      <c r="H37" s="17" t="s">
        <v>95</v>
      </c>
      <c r="I37" s="21">
        <v>18254</v>
      </c>
      <c r="J37" s="22" t="s">
        <v>169</v>
      </c>
      <c r="K37" s="26" t="s">
        <v>94</v>
      </c>
      <c r="L37" s="23">
        <v>149</v>
      </c>
      <c r="M37" s="25">
        <v>46011000452593</v>
      </c>
    </row>
    <row r="38" spans="1:13" s="12" customFormat="1" ht="54.95" customHeight="1" x14ac:dyDescent="0.25">
      <c r="A38" s="35">
        <v>395000</v>
      </c>
      <c r="B38" s="18" t="s">
        <v>11</v>
      </c>
      <c r="C38" s="17" t="s">
        <v>166</v>
      </c>
      <c r="D38" s="19">
        <v>1</v>
      </c>
      <c r="E38" s="20" t="s">
        <v>13</v>
      </c>
      <c r="F38" s="17" t="s">
        <v>48</v>
      </c>
      <c r="G38" s="17" t="s">
        <v>46</v>
      </c>
      <c r="H38" s="17" t="s">
        <v>64</v>
      </c>
      <c r="I38" s="21">
        <v>12845</v>
      </c>
      <c r="J38" s="22" t="s">
        <v>46</v>
      </c>
      <c r="K38" s="26" t="s">
        <v>96</v>
      </c>
      <c r="L38" s="23">
        <v>173</v>
      </c>
      <c r="M38" s="25">
        <v>3015000145788</v>
      </c>
    </row>
    <row r="39" spans="1:13" s="12" customFormat="1" ht="54.95" customHeight="1" x14ac:dyDescent="0.25">
      <c r="A39" s="35">
        <v>404000</v>
      </c>
      <c r="B39" s="18" t="s">
        <v>11</v>
      </c>
      <c r="C39" s="17" t="s">
        <v>120</v>
      </c>
      <c r="D39" s="19">
        <v>1</v>
      </c>
      <c r="E39" s="20" t="s">
        <v>59</v>
      </c>
      <c r="F39" s="17" t="s">
        <v>33</v>
      </c>
      <c r="G39" s="17" t="s">
        <v>47</v>
      </c>
      <c r="H39" s="17" t="s">
        <v>99</v>
      </c>
      <c r="I39" s="21">
        <v>3032</v>
      </c>
      <c r="J39" s="22" t="s">
        <v>220</v>
      </c>
      <c r="K39" s="26" t="s">
        <v>98</v>
      </c>
      <c r="L39" s="23">
        <v>95</v>
      </c>
      <c r="M39" s="25">
        <v>25005000075453</v>
      </c>
    </row>
    <row r="40" spans="1:13" s="12" customFormat="1" ht="54.95" customHeight="1" x14ac:dyDescent="0.25">
      <c r="A40" s="35">
        <v>420000</v>
      </c>
      <c r="B40" s="18" t="s">
        <v>11</v>
      </c>
      <c r="C40" s="17" t="s">
        <v>120</v>
      </c>
      <c r="D40" s="19">
        <v>1</v>
      </c>
      <c r="E40" s="20" t="s">
        <v>13</v>
      </c>
      <c r="F40" s="17" t="s">
        <v>13</v>
      </c>
      <c r="G40" s="17" t="s">
        <v>43</v>
      </c>
      <c r="H40" s="17" t="s">
        <v>212</v>
      </c>
      <c r="I40" s="21">
        <v>7542</v>
      </c>
      <c r="J40" s="22" t="s">
        <v>88</v>
      </c>
      <c r="K40" s="26" t="s">
        <v>101</v>
      </c>
      <c r="L40" s="23">
        <v>97</v>
      </c>
      <c r="M40" s="25">
        <v>46001000253276</v>
      </c>
    </row>
    <row r="41" spans="1:13" s="12" customFormat="1" ht="54.95" customHeight="1" x14ac:dyDescent="0.25">
      <c r="A41" s="35">
        <v>432000</v>
      </c>
      <c r="B41" s="18" t="s">
        <v>11</v>
      </c>
      <c r="C41" s="17" t="s">
        <v>127</v>
      </c>
      <c r="D41" s="19">
        <v>1</v>
      </c>
      <c r="E41" s="20" t="s">
        <v>13</v>
      </c>
      <c r="F41" s="17" t="s">
        <v>13</v>
      </c>
      <c r="G41" s="17" t="s">
        <v>51</v>
      </c>
      <c r="H41" s="17" t="s">
        <v>256</v>
      </c>
      <c r="I41" s="21">
        <v>17387</v>
      </c>
      <c r="J41" s="22" t="s">
        <v>107</v>
      </c>
      <c r="K41" s="26" t="s">
        <v>241</v>
      </c>
      <c r="L41" s="23">
        <v>16</v>
      </c>
      <c r="M41" s="25">
        <v>46005000248850</v>
      </c>
    </row>
    <row r="42" spans="1:13" s="12" customFormat="1" ht="54.95" customHeight="1" x14ac:dyDescent="0.25">
      <c r="A42" s="35">
        <v>434000</v>
      </c>
      <c r="B42" s="18" t="s">
        <v>11</v>
      </c>
      <c r="C42" s="17" t="s">
        <v>128</v>
      </c>
      <c r="D42" s="19">
        <v>1</v>
      </c>
      <c r="E42" s="20" t="s">
        <v>32</v>
      </c>
      <c r="F42" s="17" t="s">
        <v>32</v>
      </c>
      <c r="G42" s="17" t="s">
        <v>32</v>
      </c>
      <c r="H42" s="17" t="s">
        <v>108</v>
      </c>
      <c r="I42" s="21" t="s">
        <v>109</v>
      </c>
      <c r="J42" s="22" t="s">
        <v>111</v>
      </c>
      <c r="K42" s="37" t="s">
        <v>110</v>
      </c>
      <c r="L42" s="23">
        <f>366+398</f>
        <v>764</v>
      </c>
      <c r="M42" s="25"/>
    </row>
    <row r="43" spans="1:13" s="12" customFormat="1" ht="54.95" customHeight="1" x14ac:dyDescent="0.25">
      <c r="A43" s="35">
        <v>445000</v>
      </c>
      <c r="B43" s="18" t="s">
        <v>11</v>
      </c>
      <c r="C43" s="17" t="s">
        <v>258</v>
      </c>
      <c r="D43" s="19">
        <v>1</v>
      </c>
      <c r="E43" s="20" t="s">
        <v>25</v>
      </c>
      <c r="F43" s="17" t="s">
        <v>25</v>
      </c>
      <c r="G43" s="17" t="s">
        <v>25</v>
      </c>
      <c r="H43" s="17" t="s">
        <v>257</v>
      </c>
      <c r="I43" s="21">
        <v>11394</v>
      </c>
      <c r="J43" s="22" t="s">
        <v>100</v>
      </c>
      <c r="K43" s="37" t="s">
        <v>222</v>
      </c>
      <c r="L43" s="23">
        <f>29*6</f>
        <v>174</v>
      </c>
      <c r="M43" s="25">
        <v>30025000692773</v>
      </c>
    </row>
    <row r="44" spans="1:13" s="12" customFormat="1" ht="54.95" customHeight="1" x14ac:dyDescent="0.25">
      <c r="A44" s="35">
        <v>446000</v>
      </c>
      <c r="B44" s="18" t="s">
        <v>11</v>
      </c>
      <c r="C44" s="17" t="s">
        <v>213</v>
      </c>
      <c r="D44" s="19">
        <v>1</v>
      </c>
      <c r="E44" s="20" t="s">
        <v>13</v>
      </c>
      <c r="F44" s="17" t="s">
        <v>13</v>
      </c>
      <c r="G44" s="17" t="s">
        <v>133</v>
      </c>
      <c r="H44" s="17" t="s">
        <v>254</v>
      </c>
      <c r="I44" s="21">
        <v>26681</v>
      </c>
      <c r="J44" s="22" t="s">
        <v>133</v>
      </c>
      <c r="K44" s="26" t="s">
        <v>134</v>
      </c>
      <c r="L44" s="23">
        <v>456</v>
      </c>
      <c r="M44" s="25">
        <v>46029000502774</v>
      </c>
    </row>
    <row r="45" spans="1:13" s="12" customFormat="1" ht="54.95" customHeight="1" x14ac:dyDescent="0.25">
      <c r="A45" s="36">
        <v>468000</v>
      </c>
      <c r="B45" s="18" t="s">
        <v>11</v>
      </c>
      <c r="C45" s="17" t="s">
        <v>191</v>
      </c>
      <c r="D45" s="19">
        <v>1</v>
      </c>
      <c r="E45" s="20" t="s">
        <v>87</v>
      </c>
      <c r="F45" s="17" t="s">
        <v>192</v>
      </c>
      <c r="G45" s="17" t="s">
        <v>193</v>
      </c>
      <c r="H45" s="17" t="s">
        <v>194</v>
      </c>
      <c r="I45" s="21">
        <v>4749</v>
      </c>
      <c r="J45" s="22" t="s">
        <v>190</v>
      </c>
      <c r="K45" s="37" t="s">
        <v>195</v>
      </c>
      <c r="L45" s="24">
        <v>637</v>
      </c>
      <c r="M45" s="25">
        <v>24016000679993</v>
      </c>
    </row>
    <row r="46" spans="1:13" s="12" customFormat="1" ht="54.95" customHeight="1" x14ac:dyDescent="0.25">
      <c r="A46" s="36">
        <v>469000</v>
      </c>
      <c r="B46" s="18" t="s">
        <v>11</v>
      </c>
      <c r="C46" s="27" t="s">
        <v>205</v>
      </c>
      <c r="D46" s="19">
        <v>1</v>
      </c>
      <c r="E46" s="20" t="s">
        <v>13</v>
      </c>
      <c r="F46" s="27" t="s">
        <v>13</v>
      </c>
      <c r="G46" s="17" t="s">
        <v>204</v>
      </c>
      <c r="H46" s="17" t="s">
        <v>206</v>
      </c>
      <c r="I46" s="21">
        <v>19620</v>
      </c>
      <c r="J46" s="22" t="s">
        <v>107</v>
      </c>
      <c r="K46" s="26" t="s">
        <v>203</v>
      </c>
      <c r="L46" s="24">
        <f>26+30</f>
        <v>56</v>
      </c>
      <c r="M46" s="25">
        <v>46005000426463</v>
      </c>
    </row>
    <row r="47" spans="1:13" s="12" customFormat="1" ht="54.95" customHeight="1" x14ac:dyDescent="0.25">
      <c r="A47" s="36">
        <v>474000</v>
      </c>
      <c r="B47" s="18" t="s">
        <v>11</v>
      </c>
      <c r="C47" s="17" t="s">
        <v>247</v>
      </c>
      <c r="D47" s="19">
        <v>1</v>
      </c>
      <c r="E47" s="20" t="s">
        <v>28</v>
      </c>
      <c r="F47" s="28" t="s">
        <v>18</v>
      </c>
      <c r="G47" s="17" t="s">
        <v>19</v>
      </c>
      <c r="H47" s="17" t="s">
        <v>249</v>
      </c>
      <c r="I47" s="21">
        <v>11159</v>
      </c>
      <c r="J47" s="22" t="s">
        <v>17</v>
      </c>
      <c r="K47" s="37" t="s">
        <v>248</v>
      </c>
      <c r="L47" s="24">
        <f>31</f>
        <v>31</v>
      </c>
      <c r="M47" s="25"/>
    </row>
    <row r="48" spans="1:13" s="12" customFormat="1" ht="54.95" customHeight="1" x14ac:dyDescent="0.25">
      <c r="A48" s="35">
        <v>477000</v>
      </c>
      <c r="B48" s="18" t="s">
        <v>11</v>
      </c>
      <c r="C48" s="17" t="s">
        <v>168</v>
      </c>
      <c r="D48" s="19">
        <v>1</v>
      </c>
      <c r="E48" s="20" t="s">
        <v>59</v>
      </c>
      <c r="F48" s="17" t="s">
        <v>139</v>
      </c>
      <c r="G48" s="17" t="s">
        <v>143</v>
      </c>
      <c r="H48" s="17" t="s">
        <v>239</v>
      </c>
      <c r="I48" s="21" t="s">
        <v>233</v>
      </c>
      <c r="J48" s="22" t="s">
        <v>155</v>
      </c>
      <c r="K48" s="37" t="s">
        <v>234</v>
      </c>
      <c r="L48" s="24">
        <v>25</v>
      </c>
      <c r="M48" s="25">
        <v>43012000721842</v>
      </c>
    </row>
    <row r="49" spans="1:13" s="12" customFormat="1" ht="54.95" customHeight="1" x14ac:dyDescent="0.25">
      <c r="A49" s="35">
        <v>478000</v>
      </c>
      <c r="B49" s="18" t="s">
        <v>11</v>
      </c>
      <c r="C49" s="17" t="s">
        <v>225</v>
      </c>
      <c r="D49" s="19">
        <v>1</v>
      </c>
      <c r="E49" s="20" t="s">
        <v>209</v>
      </c>
      <c r="F49" s="17" t="s">
        <v>235</v>
      </c>
      <c r="G49" s="17" t="s">
        <v>236</v>
      </c>
      <c r="H49" s="17" t="s">
        <v>237</v>
      </c>
      <c r="I49" s="21">
        <v>42699</v>
      </c>
      <c r="J49" s="22" t="s">
        <v>236</v>
      </c>
      <c r="K49" s="37" t="s">
        <v>238</v>
      </c>
      <c r="L49" s="24">
        <v>223</v>
      </c>
      <c r="M49" s="25">
        <v>2007001427452</v>
      </c>
    </row>
    <row r="50" spans="1:13" s="12" customFormat="1" ht="25.5" x14ac:dyDescent="0.25">
      <c r="A50" s="35">
        <v>480000</v>
      </c>
      <c r="B50" s="18" t="s">
        <v>11</v>
      </c>
      <c r="C50" s="17" t="s">
        <v>240</v>
      </c>
      <c r="D50" s="19">
        <v>0.5</v>
      </c>
      <c r="E50" s="20" t="s">
        <v>59</v>
      </c>
      <c r="F50" s="17" t="s">
        <v>141</v>
      </c>
      <c r="G50" s="17" t="s">
        <v>242</v>
      </c>
      <c r="H50" s="17" t="s">
        <v>243</v>
      </c>
      <c r="I50" s="21">
        <v>3629</v>
      </c>
      <c r="J50" s="22" t="s">
        <v>244</v>
      </c>
      <c r="K50" s="37" t="s">
        <v>245</v>
      </c>
      <c r="L50" s="24">
        <v>19</v>
      </c>
      <c r="M50" s="25">
        <v>8113000223652</v>
      </c>
    </row>
    <row r="51" spans="1:13" s="12" customFormat="1" ht="25.5" x14ac:dyDescent="0.25">
      <c r="A51" s="35">
        <v>481000</v>
      </c>
      <c r="B51" s="18" t="s">
        <v>11</v>
      </c>
      <c r="C51" s="17" t="s">
        <v>120</v>
      </c>
      <c r="D51" s="19">
        <v>1</v>
      </c>
      <c r="E51" s="20" t="s">
        <v>13</v>
      </c>
      <c r="F51" s="17" t="s">
        <v>13</v>
      </c>
      <c r="G51" s="17" t="s">
        <v>250</v>
      </c>
      <c r="H51" s="17" t="s">
        <v>253</v>
      </c>
      <c r="I51" s="21">
        <v>10878</v>
      </c>
      <c r="J51" s="22" t="s">
        <v>251</v>
      </c>
      <c r="K51" s="26" t="s">
        <v>252</v>
      </c>
      <c r="L51" s="23">
        <v>160</v>
      </c>
      <c r="M51" s="25">
        <v>46042000874696</v>
      </c>
    </row>
    <row r="52" spans="1:13" s="12" customFormat="1" ht="33.75" customHeight="1" x14ac:dyDescent="0.25">
      <c r="A52" s="35">
        <v>482000</v>
      </c>
      <c r="B52" s="18" t="s">
        <v>9</v>
      </c>
      <c r="C52" s="17" t="s">
        <v>262</v>
      </c>
      <c r="D52" s="19">
        <v>1</v>
      </c>
      <c r="E52" s="20" t="s">
        <v>59</v>
      </c>
      <c r="F52" s="17" t="s">
        <v>139</v>
      </c>
      <c r="G52" s="17" t="s">
        <v>261</v>
      </c>
      <c r="H52" s="17"/>
      <c r="I52" s="21"/>
      <c r="J52" s="22"/>
      <c r="K52" s="26"/>
      <c r="L52" s="23"/>
      <c r="M52" s="25"/>
    </row>
    <row r="53" spans="1:13" s="12" customFormat="1" ht="55.5" customHeight="1" x14ac:dyDescent="0.25">
      <c r="A53" s="35">
        <v>483000</v>
      </c>
      <c r="B53" s="18" t="s">
        <v>11</v>
      </c>
      <c r="C53" s="17" t="s">
        <v>120</v>
      </c>
      <c r="D53" s="19">
        <v>1</v>
      </c>
      <c r="E53" s="20" t="s">
        <v>59</v>
      </c>
      <c r="F53" s="17" t="s">
        <v>141</v>
      </c>
      <c r="G53" s="17" t="s">
        <v>260</v>
      </c>
      <c r="H53" s="17" t="s">
        <v>259</v>
      </c>
      <c r="I53" s="21">
        <v>5714</v>
      </c>
      <c r="J53" s="22"/>
      <c r="K53" s="26"/>
      <c r="L53" s="23"/>
      <c r="M53" s="25"/>
    </row>
    <row r="54" spans="1:13" s="15" customFormat="1" ht="48" customHeight="1" x14ac:dyDescent="0.25">
      <c r="A54" s="29"/>
      <c r="B54" s="31"/>
      <c r="D54" s="32"/>
      <c r="E54" s="33"/>
      <c r="F54" s="30"/>
      <c r="G54" s="30"/>
      <c r="H54" s="29"/>
      <c r="I54" s="31"/>
      <c r="J54" s="30"/>
      <c r="K54" s="34"/>
      <c r="L54" s="29"/>
    </row>
  </sheetData>
  <sheetProtection formatCells="0" selectLockedCells="1" sort="0" autoFilter="0"/>
  <sortState xmlns:xlrd2="http://schemas.microsoft.com/office/spreadsheetml/2017/richdata2" ref="A1">
    <sortCondition ref="A1"/>
  </sortState>
  <phoneticPr fontId="15" type="noConversion"/>
  <conditionalFormatting sqref="B46:H46">
    <cfRule type="containsText" dxfId="0" priority="23" operator="containsText" text="PDTE">
      <formula>NOT(ISERROR(SEARCH("PDTE",B46)))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37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GARANTÍAS ADJUDICADAS</vt:lpstr>
      <vt:lpstr>'GARANTÍAS ADJUDICADAS'!Área_de_impresión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ALIDA</dc:creator>
  <cp:lastModifiedBy>Luis Ernesto Moratilla Llorente</cp:lastModifiedBy>
  <cp:lastPrinted>2024-06-05T11:17:52Z</cp:lastPrinted>
  <dcterms:created xsi:type="dcterms:W3CDTF">2013-09-18T16:24:58Z</dcterms:created>
  <dcterms:modified xsi:type="dcterms:W3CDTF">2025-06-18T14:57:17Z</dcterms:modified>
</cp:coreProperties>
</file>